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uelta a Salamanca\Vuelta a Salamanca 2024\Etapa 2.- Sequeros - Salamanca\"/>
    </mc:Choice>
  </mc:AlternateContent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35" i="1" l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24" i="1"/>
  <c r="B27" i="1"/>
  <c r="B28" i="1"/>
  <c r="B29" i="1"/>
  <c r="B30" i="1"/>
  <c r="B31" i="1"/>
  <c r="B32" i="1"/>
  <c r="B33" i="1"/>
  <c r="B34" i="1"/>
  <c r="B23" i="1"/>
  <c r="B25" i="1"/>
  <c r="B26" i="1"/>
  <c r="B15" i="1"/>
  <c r="B16" i="1"/>
  <c r="B17" i="1"/>
  <c r="B18" i="1"/>
  <c r="B20" i="1"/>
  <c r="B21" i="1"/>
  <c r="B22" i="1"/>
  <c r="B9" i="1"/>
  <c r="H9" i="1" s="1"/>
  <c r="G9" i="1" l="1"/>
  <c r="F9" i="1"/>
  <c r="B14" i="1"/>
  <c r="B13" i="1" l="1"/>
  <c r="B12" i="1"/>
  <c r="B11" i="1"/>
  <c r="B10" i="1"/>
  <c r="F10" i="1" s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</calcChain>
</file>

<file path=xl/sharedStrings.xml><?xml version="1.0" encoding="utf-8"?>
<sst xmlns="http://schemas.openxmlformats.org/spreadsheetml/2006/main" count="110" uniqueCount="76">
  <si>
    <t>KM</t>
  </si>
  <si>
    <t>Localidad</t>
  </si>
  <si>
    <t>Carretera</t>
  </si>
  <si>
    <t>Altitud</t>
  </si>
  <si>
    <t>Parciales</t>
  </si>
  <si>
    <t>Cruce. Seguimos recto</t>
  </si>
  <si>
    <t>Local</t>
  </si>
  <si>
    <t>40 km/h</t>
  </si>
  <si>
    <t>42 km/h</t>
  </si>
  <si>
    <t>44 km/h</t>
  </si>
  <si>
    <t>Sequeros. Plaza mayor</t>
  </si>
  <si>
    <t>Sequeros</t>
  </si>
  <si>
    <t>SA-220</t>
  </si>
  <si>
    <t>Cruce. Giro izquierda dirección San Martín del Castañar. Pasa a ser DSA-262</t>
  </si>
  <si>
    <t>DSA-262</t>
  </si>
  <si>
    <t>San Martín del Castañar. Comienza puerto</t>
  </si>
  <si>
    <t>SA-201</t>
  </si>
  <si>
    <t>Comienzo puerto</t>
  </si>
  <si>
    <t>Cruce. Giro derecha. Pasa a ser SA-220</t>
  </si>
  <si>
    <t>Etapa 2. Sequeros - Salamanca</t>
  </si>
  <si>
    <t>Día 9 de septiembre de 2024</t>
  </si>
  <si>
    <t>Hora de salida 10:00 horas</t>
  </si>
  <si>
    <t>CL-512</t>
  </si>
  <si>
    <t>Salamanca. Rotonda Obras Públicas y recto por Calle Buenaventura. N-620</t>
  </si>
  <si>
    <t>Cruce. Giro izquierda por San Pablo</t>
  </si>
  <si>
    <t>C/ San Pablo</t>
  </si>
  <si>
    <t>Calle San Pablo. Desvío de coches a la derecha, en C/ San Buenaventura</t>
  </si>
  <si>
    <t>Final Calle San Pablo. Acceso a Plaza Mayor por arco de Pz Poeta Iglesias</t>
  </si>
  <si>
    <t>Poeta Iglesias</t>
  </si>
  <si>
    <t>Salamanca. PLAZA MAYOR. META</t>
  </si>
  <si>
    <t>Plaza Mayor</t>
  </si>
  <si>
    <t xml:space="preserve">    52 Vuelta a Salamanca</t>
  </si>
  <si>
    <t>Salida real. SA-220, a la altura ayto Sequeros en dirección a Tamames</t>
  </si>
  <si>
    <t>Cruce. Giro derecha. Pasa a ser SA.201</t>
  </si>
  <si>
    <t>Cruce. Giro izquierda. Pasa a ser SA-203</t>
  </si>
  <si>
    <t>SA-203</t>
  </si>
  <si>
    <t>Monsagro. Comienza puerto</t>
  </si>
  <si>
    <t>Puerto de Montaña. Cruz de la Rubia</t>
  </si>
  <si>
    <t>Cruce. Giro derecha. Pasa a ser SA-CV-106</t>
  </si>
  <si>
    <t>SA-CV-106</t>
  </si>
  <si>
    <t>DSA-352</t>
  </si>
  <si>
    <t>Cruce. Giro izquierda. Pasa a ser DSA-352</t>
  </si>
  <si>
    <t>Puebla de Yeltes</t>
  </si>
  <si>
    <t>Sepulcro Hilario</t>
  </si>
  <si>
    <t>SA-215</t>
  </si>
  <si>
    <t>Cruce. Giro izquierda. Pasa a ser SA-215</t>
  </si>
  <si>
    <t>Cruce. Giro derecha por carretera local</t>
  </si>
  <si>
    <t>local</t>
  </si>
  <si>
    <t>Cruce. Giro derecha. Pasa a ser DSA-308</t>
  </si>
  <si>
    <t>DSA-308</t>
  </si>
  <si>
    <t>Cruce. Giro derecha. Pasa a ser DSA-307</t>
  </si>
  <si>
    <t>DSA-307</t>
  </si>
  <si>
    <t>San Muñoz</t>
  </si>
  <si>
    <t>Cruce. Giro izquierda. Pasa a ser DSA-310</t>
  </si>
  <si>
    <t>DSA-310</t>
  </si>
  <si>
    <t>La Sagrada. Paso por carretera circunvalación izquierda</t>
  </si>
  <si>
    <t>Sanchón de la Sagrada</t>
  </si>
  <si>
    <t>Villalba de los Llanos</t>
  </si>
  <si>
    <t>Cruce. Giro izquierda. Pasa a ser SA-211</t>
  </si>
  <si>
    <t>SA-211</t>
  </si>
  <si>
    <t>Matilla</t>
  </si>
  <si>
    <t>DSA-301</t>
  </si>
  <si>
    <t>Fin Matilla de los Caños del Río. Pasa a ser DSA-301</t>
  </si>
  <si>
    <t>Entrada Salamanca por Vistahermosa</t>
  </si>
  <si>
    <t>Cruce. Giro izquierda. Pasa a ser CL-512</t>
  </si>
  <si>
    <t>Cruce. Giro izquierda. Pasa a ser DSA-342</t>
  </si>
  <si>
    <t>DSA-342</t>
  </si>
  <si>
    <t>Puerto Montaña. San Martín, 3ª categoría</t>
  </si>
  <si>
    <t>Puerto de Montaña. Paso los Lobos, 2ª categoría</t>
  </si>
  <si>
    <t>Cruce. Giro izquierda dirección Puebla de Yeltes. Pasa a ser DSA-342</t>
  </si>
  <si>
    <t>Giro derecha tras puente Romano a calle Rector Esperabé</t>
  </si>
  <si>
    <t>Rotonda de la Charreria. Giro derecha y entrada por PUENTE ROMANO</t>
  </si>
  <si>
    <t>El Maillo. Meta Volante</t>
  </si>
  <si>
    <t>Cabrillas. Sprint Especial</t>
  </si>
  <si>
    <t>Carrascal del Obispo. Meta Volante</t>
  </si>
  <si>
    <t>Cruce. Giro derecha a Matilla de los Caños del Río. Sprint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</si>
</sst>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8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color rgb="FF00B050"/>
      <name val="Times New Roman"/>
      <family val="1"/>
    </font>
    <font>
      <b/>
      <sz val="9"/>
      <color rgb="FF00B0F0"/>
      <name val="Times New Roman"/>
      <family val="1"/>
    </font>
    <font>
      <b/>
      <sz val="9"/>
      <color theme="9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DA8F08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581026</xdr:colOff>
      <xdr:row>0</xdr:row>
      <xdr:rowOff>28575</xdr:rowOff>
    </xdr:from>
    <xdr:to>
      <xdr:col>7</xdr:col>
      <xdr:colOff>689611</xdr:colOff>
      <xdr:row>4</xdr:row>
      <xdr:rowOff>128452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DB5016D-4AFE-4E19-B836-7B76F104C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1" y="28575"/>
          <a:ext cx="876300" cy="77615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28575</xdr:rowOff>
    </xdr:from>
    <xdr:to>
      <xdr:col>2</xdr:col>
      <xdr:colOff>117784</xdr:colOff>
      <xdr:row>4</xdr:row>
      <xdr:rowOff>89534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2AD5FEB-48D0-4962-8A3A-2FBC30D80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575"/>
          <a:ext cx="967414" cy="742949"/>
        </a:xfrm>
        <a:prstGeom prst="rect">
          <a:avLst/>
        </a:prstGeom>
      </xdr:spPr>
    </xdr:pic>
    <xdr:clientData/>
  </xdr:twoCellAnchor>
  <xdr:twoCellAnchor editAs="oneCell">
    <xdr:from>
      <xdr:col>4</xdr:col>
      <xdr:colOff>9127</xdr:colOff>
      <xdr:row>0</xdr:row>
      <xdr:rowOff>38101</xdr:rowOff>
    </xdr:from>
    <xdr:to>
      <xdr:col>5</xdr:col>
      <xdr:colOff>737385</xdr:colOff>
      <xdr:row>4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30AF61A-D44C-6390-AD6C-6ACF02DA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6977" y="38101"/>
          <a:ext cx="1128308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7" workbookViewId="0">
      <selection activeCell="C26" sqref="C26"/>
    </sheetView>
  </sheetViews>
  <sheetFormatPr baseColWidth="10" defaultRowHeight="12.75" x14ac:dyDescent="0.2"/>
  <cols>
    <col min="1" max="1" width="6.140625" style="1" bestFit="1" customWidth="1"/>
    <col min="2" max="2" width="8.5703125" style="1" customWidth="1"/>
    <col min="3" max="3" width="59.7109375" style="1" bestFit="1" customWidth="1"/>
    <col min="4" max="4" width="10.42578125" style="1" bestFit="1" customWidth="1"/>
    <col min="5" max="5" width="6" style="1" customWidth="1"/>
    <col min="6" max="6" width="11.42578125" style="2"/>
    <col min="7" max="16384" width="11.42578125" style="1"/>
  </cols>
  <sheetData>
    <row r="1" spans="1:9" x14ac:dyDescent="0.2">
      <c r="C1" s="14" t="s">
        <v>31</v>
      </c>
      <c r="D1" s="14"/>
      <c r="E1" s="5"/>
    </row>
    <row r="2" spans="1:9" x14ac:dyDescent="0.2">
      <c r="C2" s="14" t="s">
        <v>19</v>
      </c>
      <c r="D2" s="14"/>
      <c r="E2" s="14"/>
    </row>
    <row r="3" spans="1:9" ht="15" x14ac:dyDescent="0.25">
      <c r="C3" s="14" t="s">
        <v>20</v>
      </c>
      <c r="D3" s="14"/>
      <c r="E3" s="14"/>
      <c r="F3"/>
    </row>
    <row r="4" spans="1:9" x14ac:dyDescent="0.2">
      <c r="C4" s="14" t="s">
        <v>21</v>
      </c>
      <c r="D4" s="14"/>
      <c r="E4" s="14"/>
    </row>
    <row r="5" spans="1:9" ht="13.5" thickBot="1" x14ac:dyDescent="0.25">
      <c r="C5" s="5"/>
      <c r="D5" s="5"/>
      <c r="E5" s="5"/>
    </row>
    <row r="6" spans="1:9" s="8" customFormat="1" thickBot="1" x14ac:dyDescent="0.25">
      <c r="A6" s="6" t="s">
        <v>0</v>
      </c>
      <c r="B6" s="6" t="s">
        <v>4</v>
      </c>
      <c r="C6" s="6" t="s">
        <v>1</v>
      </c>
      <c r="D6" s="6" t="s">
        <v>2</v>
      </c>
      <c r="E6" s="6" t="s">
        <v>3</v>
      </c>
      <c r="F6" s="7" t="s">
        <v>7</v>
      </c>
      <c r="G6" s="7" t="s">
        <v>8</v>
      </c>
      <c r="H6" s="7" t="s">
        <v>9</v>
      </c>
    </row>
    <row r="7" spans="1:9" s="8" customFormat="1" ht="12" x14ac:dyDescent="0.2">
      <c r="A7" s="8">
        <v>0</v>
      </c>
      <c r="B7" s="8">
        <v>0</v>
      </c>
      <c r="C7" s="8" t="s">
        <v>10</v>
      </c>
      <c r="D7" s="8" t="s">
        <v>11</v>
      </c>
      <c r="E7" s="8">
        <v>931</v>
      </c>
      <c r="F7" s="9">
        <v>0.41666666666666669</v>
      </c>
      <c r="G7" s="9">
        <v>0.41666666666666669</v>
      </c>
      <c r="H7" s="9">
        <v>0.41666666666666669</v>
      </c>
      <c r="I7" s="10"/>
    </row>
    <row r="8" spans="1:9" s="8" customFormat="1" ht="12" x14ac:dyDescent="0.2">
      <c r="A8" s="8">
        <v>0</v>
      </c>
      <c r="B8" s="8">
        <v>0</v>
      </c>
      <c r="C8" s="8" t="s">
        <v>32</v>
      </c>
      <c r="D8" s="8" t="s">
        <v>12</v>
      </c>
      <c r="E8" s="8">
        <v>931</v>
      </c>
      <c r="F8" s="9">
        <v>0.41666666666666669</v>
      </c>
      <c r="G8" s="9">
        <v>0.41666666666666669</v>
      </c>
      <c r="H8" s="9">
        <v>0.41666666666666669</v>
      </c>
    </row>
    <row r="9" spans="1:9" s="8" customFormat="1" ht="12" x14ac:dyDescent="0.2">
      <c r="A9" s="8">
        <v>3.3</v>
      </c>
      <c r="B9" s="8">
        <f>A9-A8</f>
        <v>3.3</v>
      </c>
      <c r="C9" s="8" t="s">
        <v>13</v>
      </c>
      <c r="D9" s="8" t="s">
        <v>14</v>
      </c>
      <c r="E9" s="8">
        <v>979</v>
      </c>
      <c r="F9" s="9">
        <f>((90*B9) / 86400) +F8</f>
        <v>0.42010416666666667</v>
      </c>
      <c r="G9" s="9">
        <f>((85*B9) / 86400) +G8</f>
        <v>0.41991319444444447</v>
      </c>
      <c r="H9" s="9">
        <f>((81*B9) / 86400) +H8</f>
        <v>0.41976041666666669</v>
      </c>
    </row>
    <row r="10" spans="1:9" s="8" customFormat="1" ht="12" x14ac:dyDescent="0.2">
      <c r="A10" s="8">
        <v>3.7</v>
      </c>
      <c r="B10" s="8">
        <f t="shared" ref="B10:B14" si="0">A10-A9</f>
        <v>0.40000000000000036</v>
      </c>
      <c r="C10" s="8" t="s">
        <v>5</v>
      </c>
      <c r="D10" s="8" t="s">
        <v>14</v>
      </c>
      <c r="E10" s="8">
        <v>949</v>
      </c>
      <c r="F10" s="9">
        <f t="shared" ref="F10:F34" si="1">((102*B10) / 86400) +F9</f>
        <v>0.42057638888888887</v>
      </c>
      <c r="G10" s="9">
        <f t="shared" ref="G10:G34" si="2">((97*B10) / 86400) +G9</f>
        <v>0.42036226851851854</v>
      </c>
      <c r="H10" s="9">
        <f t="shared" ref="H10:H34" si="3">((92*B10) / 86400) +H9</f>
        <v>0.42018634259259263</v>
      </c>
    </row>
    <row r="11" spans="1:9" s="8" customFormat="1" ht="12" x14ac:dyDescent="0.2">
      <c r="A11" s="8">
        <v>5.3</v>
      </c>
      <c r="B11" s="8">
        <f t="shared" si="0"/>
        <v>1.5999999999999996</v>
      </c>
      <c r="C11" s="8" t="s">
        <v>15</v>
      </c>
      <c r="D11" s="8" t="s">
        <v>14</v>
      </c>
      <c r="E11" s="8">
        <v>849</v>
      </c>
      <c r="F11" s="9">
        <f t="shared" si="1"/>
        <v>0.42246527777777776</v>
      </c>
      <c r="G11" s="9">
        <f t="shared" si="2"/>
        <v>0.42215856481481484</v>
      </c>
      <c r="H11" s="9">
        <f t="shared" si="3"/>
        <v>0.42189004629629634</v>
      </c>
    </row>
    <row r="12" spans="1:9" s="8" customFormat="1" ht="12" x14ac:dyDescent="0.2">
      <c r="A12" s="11">
        <v>9.9</v>
      </c>
      <c r="B12" s="11">
        <f t="shared" si="0"/>
        <v>4.6000000000000005</v>
      </c>
      <c r="C12" s="12" t="s">
        <v>67</v>
      </c>
      <c r="D12" s="8" t="s">
        <v>14</v>
      </c>
      <c r="E12" s="8">
        <v>1072</v>
      </c>
      <c r="F12" s="9">
        <f t="shared" si="1"/>
        <v>0.42789583333333331</v>
      </c>
      <c r="G12" s="9">
        <f t="shared" si="2"/>
        <v>0.42732291666666672</v>
      </c>
      <c r="H12" s="9">
        <f t="shared" si="3"/>
        <v>0.42678819444444449</v>
      </c>
    </row>
    <row r="13" spans="1:9" s="8" customFormat="1" ht="12" x14ac:dyDescent="0.2">
      <c r="A13" s="11">
        <v>10.8</v>
      </c>
      <c r="B13" s="11">
        <f t="shared" si="0"/>
        <v>0.90000000000000036</v>
      </c>
      <c r="C13" s="8" t="s">
        <v>5</v>
      </c>
      <c r="D13" s="8" t="s">
        <v>14</v>
      </c>
      <c r="E13" s="8">
        <v>1061</v>
      </c>
      <c r="F13" s="9">
        <f t="shared" si="1"/>
        <v>0.42895833333333333</v>
      </c>
      <c r="G13" s="9">
        <f t="shared" si="2"/>
        <v>0.4283333333333334</v>
      </c>
      <c r="H13" s="9">
        <f t="shared" si="3"/>
        <v>0.42774652777777783</v>
      </c>
    </row>
    <row r="14" spans="1:9" s="8" customFormat="1" ht="12" x14ac:dyDescent="0.2">
      <c r="A14" s="11">
        <v>12.3</v>
      </c>
      <c r="B14" s="11">
        <f t="shared" si="0"/>
        <v>1.5</v>
      </c>
      <c r="C14" s="8" t="s">
        <v>33</v>
      </c>
      <c r="D14" s="8" t="s">
        <v>16</v>
      </c>
      <c r="E14" s="8">
        <v>1080</v>
      </c>
      <c r="F14" s="9">
        <f t="shared" si="1"/>
        <v>0.43072916666666666</v>
      </c>
      <c r="G14" s="9">
        <f t="shared" si="2"/>
        <v>0.43001736111111116</v>
      </c>
      <c r="H14" s="9">
        <f t="shared" si="3"/>
        <v>0.42934375000000008</v>
      </c>
    </row>
    <row r="15" spans="1:9" s="8" customFormat="1" ht="12" x14ac:dyDescent="0.2">
      <c r="A15" s="11">
        <v>12.7</v>
      </c>
      <c r="B15" s="11">
        <f t="shared" ref="B15:B21" si="4">A15-A14</f>
        <v>0.39999999999999858</v>
      </c>
      <c r="C15" s="8" t="s">
        <v>65</v>
      </c>
      <c r="D15" s="8" t="s">
        <v>66</v>
      </c>
      <c r="E15" s="8">
        <v>1079</v>
      </c>
      <c r="F15" s="9">
        <f t="shared" si="1"/>
        <v>0.43120138888888887</v>
      </c>
      <c r="G15" s="9">
        <f t="shared" si="2"/>
        <v>0.43046643518518524</v>
      </c>
      <c r="H15" s="9">
        <f t="shared" si="3"/>
        <v>0.42976967592592602</v>
      </c>
    </row>
    <row r="16" spans="1:9" s="8" customFormat="1" ht="12" x14ac:dyDescent="0.2">
      <c r="A16" s="11">
        <v>14</v>
      </c>
      <c r="B16" s="11">
        <f t="shared" si="4"/>
        <v>1.3000000000000007</v>
      </c>
      <c r="C16" s="8" t="s">
        <v>34</v>
      </c>
      <c r="D16" s="8" t="s">
        <v>35</v>
      </c>
      <c r="E16" s="8">
        <v>1060</v>
      </c>
      <c r="F16" s="9">
        <f t="shared" si="1"/>
        <v>0.4327361111111111</v>
      </c>
      <c r="G16" s="9">
        <f t="shared" si="2"/>
        <v>0.43192592592592599</v>
      </c>
      <c r="H16" s="9">
        <f t="shared" si="3"/>
        <v>0.4311539351851853</v>
      </c>
    </row>
    <row r="17" spans="1:8" s="8" customFormat="1" ht="12" x14ac:dyDescent="0.2">
      <c r="A17" s="11">
        <v>14</v>
      </c>
      <c r="B17" s="11">
        <f t="shared" si="4"/>
        <v>0</v>
      </c>
      <c r="C17" s="8" t="s">
        <v>17</v>
      </c>
      <c r="D17" s="8" t="s">
        <v>35</v>
      </c>
      <c r="E17" s="8">
        <v>1060</v>
      </c>
      <c r="F17" s="9">
        <f t="shared" si="1"/>
        <v>0.4327361111111111</v>
      </c>
      <c r="G17" s="9">
        <f t="shared" si="2"/>
        <v>0.43192592592592599</v>
      </c>
      <c r="H17" s="9">
        <f t="shared" si="3"/>
        <v>0.4311539351851853</v>
      </c>
    </row>
    <row r="18" spans="1:8" s="8" customFormat="1" ht="12" x14ac:dyDescent="0.2">
      <c r="A18" s="11">
        <v>20.8</v>
      </c>
      <c r="B18" s="11">
        <f t="shared" si="4"/>
        <v>6.8000000000000007</v>
      </c>
      <c r="C18" s="12" t="s">
        <v>68</v>
      </c>
      <c r="D18" s="8" t="s">
        <v>35</v>
      </c>
      <c r="E18" s="8">
        <v>1490</v>
      </c>
      <c r="F18" s="9">
        <f t="shared" si="1"/>
        <v>0.4407638888888889</v>
      </c>
      <c r="G18" s="9">
        <f t="shared" si="2"/>
        <v>0.43956018518518525</v>
      </c>
      <c r="H18" s="9">
        <f t="shared" si="3"/>
        <v>0.43839467592592601</v>
      </c>
    </row>
    <row r="19" spans="1:8" s="8" customFormat="1" ht="12" x14ac:dyDescent="0.2">
      <c r="A19" s="11">
        <v>20.8</v>
      </c>
      <c r="B19" s="11">
        <f t="shared" si="4"/>
        <v>0</v>
      </c>
      <c r="C19" s="8" t="s">
        <v>41</v>
      </c>
      <c r="D19" s="8" t="s">
        <v>40</v>
      </c>
      <c r="E19" s="8">
        <v>1490</v>
      </c>
      <c r="F19" s="9">
        <f t="shared" si="1"/>
        <v>0.4407638888888889</v>
      </c>
      <c r="G19" s="9">
        <f t="shared" si="2"/>
        <v>0.43956018518518525</v>
      </c>
      <c r="H19" s="9">
        <f t="shared" si="3"/>
        <v>0.43839467592592601</v>
      </c>
    </row>
    <row r="20" spans="1:8" s="8" customFormat="1" ht="12" x14ac:dyDescent="0.2">
      <c r="A20" s="11">
        <v>33.299999999999997</v>
      </c>
      <c r="B20" s="11">
        <f t="shared" si="4"/>
        <v>12.499999999999996</v>
      </c>
      <c r="C20" s="8" t="s">
        <v>36</v>
      </c>
      <c r="D20" s="8" t="s">
        <v>40</v>
      </c>
      <c r="E20" s="8">
        <v>957</v>
      </c>
      <c r="F20" s="9">
        <f t="shared" si="1"/>
        <v>0.45552083333333332</v>
      </c>
      <c r="G20" s="9">
        <f t="shared" si="2"/>
        <v>0.45359375000000007</v>
      </c>
      <c r="H20" s="9">
        <f t="shared" si="3"/>
        <v>0.45170486111111119</v>
      </c>
    </row>
    <row r="21" spans="1:8" s="8" customFormat="1" ht="12" x14ac:dyDescent="0.2">
      <c r="A21" s="11">
        <v>37</v>
      </c>
      <c r="B21" s="11">
        <f t="shared" si="4"/>
        <v>3.7000000000000028</v>
      </c>
      <c r="C21" s="12" t="s">
        <v>37</v>
      </c>
      <c r="D21" s="8" t="s">
        <v>40</v>
      </c>
      <c r="E21" s="8">
        <v>1127</v>
      </c>
      <c r="F21" s="9">
        <f t="shared" si="1"/>
        <v>0.4598888888888889</v>
      </c>
      <c r="G21" s="9">
        <f t="shared" si="2"/>
        <v>0.45774768518518527</v>
      </c>
      <c r="H21" s="9">
        <f t="shared" si="3"/>
        <v>0.455644675925926</v>
      </c>
    </row>
    <row r="22" spans="1:8" s="8" customFormat="1" ht="12" x14ac:dyDescent="0.2">
      <c r="A22" s="11">
        <v>37</v>
      </c>
      <c r="B22" s="11">
        <f>A22-A21</f>
        <v>0</v>
      </c>
      <c r="C22" s="8" t="s">
        <v>38</v>
      </c>
      <c r="D22" s="8" t="s">
        <v>39</v>
      </c>
      <c r="E22" s="8">
        <v>1127</v>
      </c>
      <c r="F22" s="9">
        <f t="shared" si="1"/>
        <v>0.4598888888888889</v>
      </c>
      <c r="G22" s="9">
        <f t="shared" si="2"/>
        <v>0.45774768518518527</v>
      </c>
      <c r="H22" s="9">
        <f t="shared" si="3"/>
        <v>0.455644675925926</v>
      </c>
    </row>
    <row r="23" spans="1:8" s="8" customFormat="1" ht="12" x14ac:dyDescent="0.2">
      <c r="A23" s="11">
        <v>48.3</v>
      </c>
      <c r="B23" s="11">
        <f>A23-A22</f>
        <v>11.299999999999997</v>
      </c>
      <c r="C23" s="8" t="s">
        <v>18</v>
      </c>
      <c r="D23" s="8" t="s">
        <v>12</v>
      </c>
      <c r="E23" s="8">
        <v>1054</v>
      </c>
      <c r="F23" s="9">
        <f t="shared" si="1"/>
        <v>0.4732291666666667</v>
      </c>
      <c r="G23" s="9">
        <f t="shared" si="2"/>
        <v>0.47043402777777787</v>
      </c>
      <c r="H23" s="9">
        <f t="shared" si="3"/>
        <v>0.46767708333333341</v>
      </c>
    </row>
    <row r="24" spans="1:8" s="8" customFormat="1" ht="12" x14ac:dyDescent="0.2">
      <c r="A24" s="11">
        <v>50</v>
      </c>
      <c r="B24" s="11">
        <f t="shared" ref="B24:B25" si="5">A24-A23</f>
        <v>1.7000000000000028</v>
      </c>
      <c r="C24" s="15" t="s">
        <v>72</v>
      </c>
      <c r="D24" s="8" t="s">
        <v>12</v>
      </c>
      <c r="E24" s="8">
        <v>991</v>
      </c>
      <c r="F24" s="9">
        <f t="shared" si="1"/>
        <v>0.47523611111111114</v>
      </c>
      <c r="G24" s="9">
        <f t="shared" si="2"/>
        <v>0.4723425925925927</v>
      </c>
      <c r="H24" s="9">
        <f t="shared" si="3"/>
        <v>0.46948726851851857</v>
      </c>
    </row>
    <row r="25" spans="1:8" s="8" customFormat="1" ht="12" x14ac:dyDescent="0.2">
      <c r="A25" s="11">
        <v>50.5</v>
      </c>
      <c r="B25" s="11">
        <f t="shared" si="5"/>
        <v>0.5</v>
      </c>
      <c r="C25" s="8" t="s">
        <v>69</v>
      </c>
      <c r="D25" s="8" t="s">
        <v>66</v>
      </c>
      <c r="E25" s="8">
        <v>985</v>
      </c>
      <c r="F25" s="9">
        <f t="shared" si="1"/>
        <v>0.4758263888888889</v>
      </c>
      <c r="G25" s="9">
        <f t="shared" si="2"/>
        <v>0.47290393518518531</v>
      </c>
      <c r="H25" s="9">
        <f t="shared" si="3"/>
        <v>0.47001967592592597</v>
      </c>
    </row>
    <row r="26" spans="1:8" s="8" customFormat="1" ht="12" x14ac:dyDescent="0.2">
      <c r="A26" s="11">
        <v>58</v>
      </c>
      <c r="B26" s="11">
        <f t="shared" ref="B26:B34" si="6">A26-A25</f>
        <v>7.5</v>
      </c>
      <c r="C26" s="8" t="s">
        <v>42</v>
      </c>
      <c r="D26" s="8" t="s">
        <v>66</v>
      </c>
      <c r="E26" s="8">
        <v>875</v>
      </c>
      <c r="F26" s="9">
        <f t="shared" si="1"/>
        <v>0.48468055555555556</v>
      </c>
      <c r="G26" s="9">
        <f t="shared" si="2"/>
        <v>0.48132407407407418</v>
      </c>
      <c r="H26" s="9">
        <f t="shared" si="3"/>
        <v>0.47800578703703711</v>
      </c>
    </row>
    <row r="27" spans="1:8" s="8" customFormat="1" ht="12" x14ac:dyDescent="0.2">
      <c r="A27" s="11">
        <v>62.3</v>
      </c>
      <c r="B27" s="11">
        <f t="shared" si="6"/>
        <v>4.2999999999999972</v>
      </c>
      <c r="C27" s="8" t="s">
        <v>5</v>
      </c>
      <c r="D27" s="8" t="s">
        <v>66</v>
      </c>
      <c r="E27" s="8">
        <v>894</v>
      </c>
      <c r="F27" s="9">
        <f t="shared" si="1"/>
        <v>0.48975694444444445</v>
      </c>
      <c r="G27" s="9">
        <f t="shared" si="2"/>
        <v>0.48615162037037046</v>
      </c>
      <c r="H27" s="9">
        <f t="shared" si="3"/>
        <v>0.48258449074074083</v>
      </c>
    </row>
    <row r="28" spans="1:8" s="8" customFormat="1" ht="12" x14ac:dyDescent="0.2">
      <c r="A28" s="11">
        <v>66.599999999999994</v>
      </c>
      <c r="B28" s="11">
        <f t="shared" si="6"/>
        <v>4.2999999999999972</v>
      </c>
      <c r="C28" s="8" t="s">
        <v>43</v>
      </c>
      <c r="D28" s="8" t="s">
        <v>66</v>
      </c>
      <c r="E28" s="8">
        <v>835</v>
      </c>
      <c r="F28" s="9">
        <f t="shared" si="1"/>
        <v>0.49483333333333335</v>
      </c>
      <c r="G28" s="9">
        <f t="shared" si="2"/>
        <v>0.49097916666666674</v>
      </c>
      <c r="H28" s="9">
        <f t="shared" si="3"/>
        <v>0.48716319444444456</v>
      </c>
    </row>
    <row r="29" spans="1:8" s="8" customFormat="1" ht="12" x14ac:dyDescent="0.2">
      <c r="A29" s="11">
        <v>71.7</v>
      </c>
      <c r="B29" s="11">
        <f t="shared" si="6"/>
        <v>5.1000000000000085</v>
      </c>
      <c r="C29" s="16" t="s">
        <v>73</v>
      </c>
      <c r="D29" s="8" t="s">
        <v>66</v>
      </c>
      <c r="E29" s="8">
        <v>796</v>
      </c>
      <c r="F29" s="9">
        <f t="shared" si="1"/>
        <v>0.50085416666666671</v>
      </c>
      <c r="G29" s="9">
        <f t="shared" si="2"/>
        <v>0.49670486111111117</v>
      </c>
      <c r="H29" s="9">
        <f t="shared" si="3"/>
        <v>0.49259375000000011</v>
      </c>
    </row>
    <row r="30" spans="1:8" s="8" customFormat="1" ht="12" x14ac:dyDescent="0.2">
      <c r="A30" s="11">
        <v>72.099999999999994</v>
      </c>
      <c r="B30" s="11">
        <f t="shared" si="6"/>
        <v>0.39999999999999147</v>
      </c>
      <c r="C30" s="8" t="s">
        <v>45</v>
      </c>
      <c r="D30" s="8" t="s">
        <v>44</v>
      </c>
      <c r="E30" s="8">
        <v>796</v>
      </c>
      <c r="F30" s="9">
        <f t="shared" si="1"/>
        <v>0.50132638888888892</v>
      </c>
      <c r="G30" s="9">
        <f t="shared" si="2"/>
        <v>0.49715393518518525</v>
      </c>
      <c r="H30" s="9">
        <f t="shared" si="3"/>
        <v>0.49301967592592605</v>
      </c>
    </row>
    <row r="31" spans="1:8" s="8" customFormat="1" ht="12" x14ac:dyDescent="0.2">
      <c r="A31" s="11">
        <v>72.599999999999994</v>
      </c>
      <c r="B31" s="11">
        <f t="shared" si="6"/>
        <v>0.5</v>
      </c>
      <c r="C31" s="8" t="s">
        <v>46</v>
      </c>
      <c r="D31" s="8" t="s">
        <v>47</v>
      </c>
      <c r="E31" s="8">
        <v>796</v>
      </c>
      <c r="F31" s="9">
        <f t="shared" si="1"/>
        <v>0.50191666666666668</v>
      </c>
      <c r="G31" s="9">
        <f t="shared" si="2"/>
        <v>0.49771527777777785</v>
      </c>
      <c r="H31" s="9">
        <f t="shared" si="3"/>
        <v>0.49355208333333345</v>
      </c>
    </row>
    <row r="32" spans="1:8" s="8" customFormat="1" ht="12" x14ac:dyDescent="0.2">
      <c r="A32" s="11">
        <v>78.2</v>
      </c>
      <c r="B32" s="11">
        <f t="shared" si="6"/>
        <v>5.6000000000000085</v>
      </c>
      <c r="C32" s="8" t="s">
        <v>48</v>
      </c>
      <c r="D32" s="8" t="s">
        <v>49</v>
      </c>
      <c r="E32" s="8">
        <v>784</v>
      </c>
      <c r="F32" s="9">
        <f t="shared" si="1"/>
        <v>0.5085277777777778</v>
      </c>
      <c r="G32" s="9">
        <f t="shared" si="2"/>
        <v>0.50400231481481494</v>
      </c>
      <c r="H32" s="9">
        <f t="shared" si="3"/>
        <v>0.49951504629629639</v>
      </c>
    </row>
    <row r="33" spans="1:8" s="8" customFormat="1" ht="12" x14ac:dyDescent="0.2">
      <c r="A33" s="11">
        <v>80.3</v>
      </c>
      <c r="B33" s="11">
        <f t="shared" si="6"/>
        <v>2.0999999999999943</v>
      </c>
      <c r="C33" s="8" t="s">
        <v>50</v>
      </c>
      <c r="D33" s="8" t="s">
        <v>51</v>
      </c>
      <c r="E33" s="8">
        <v>780</v>
      </c>
      <c r="F33" s="9">
        <f t="shared" si="1"/>
        <v>0.5110069444444445</v>
      </c>
      <c r="G33" s="9">
        <f t="shared" si="2"/>
        <v>0.50635995370370379</v>
      </c>
      <c r="H33" s="9">
        <f t="shared" si="3"/>
        <v>0.5017511574074075</v>
      </c>
    </row>
    <row r="34" spans="1:8" s="8" customFormat="1" ht="12" x14ac:dyDescent="0.2">
      <c r="A34" s="11">
        <v>80.5</v>
      </c>
      <c r="B34" s="11">
        <f t="shared" si="6"/>
        <v>0.20000000000000284</v>
      </c>
      <c r="C34" s="8" t="s">
        <v>52</v>
      </c>
      <c r="D34" s="8" t="s">
        <v>51</v>
      </c>
      <c r="E34" s="8">
        <v>780</v>
      </c>
      <c r="F34" s="9">
        <f t="shared" si="1"/>
        <v>0.5112430555555556</v>
      </c>
      <c r="G34" s="9">
        <f t="shared" si="2"/>
        <v>0.50658449074074086</v>
      </c>
      <c r="H34" s="9">
        <f t="shared" si="3"/>
        <v>0.50196412037037041</v>
      </c>
    </row>
    <row r="35" spans="1:8" s="8" customFormat="1" ht="12" x14ac:dyDescent="0.2">
      <c r="A35" s="11">
        <v>82.6</v>
      </c>
      <c r="B35" s="11">
        <f t="shared" ref="B35:B55" si="7">A35-A34</f>
        <v>2.0999999999999943</v>
      </c>
      <c r="C35" s="8" t="s">
        <v>53</v>
      </c>
      <c r="D35" s="8" t="s">
        <v>54</v>
      </c>
      <c r="E35" s="8">
        <v>789</v>
      </c>
      <c r="F35" s="9">
        <f t="shared" ref="F35:F55" si="8">((102*B35) / 86400) +F34</f>
        <v>0.5137222222222223</v>
      </c>
      <c r="G35" s="9">
        <f t="shared" ref="G35:G55" si="9">((97*B35) / 86400) +G34</f>
        <v>0.5089421296296297</v>
      </c>
      <c r="H35" s="9">
        <f t="shared" ref="H35:H55" si="10">((92*B35) / 86400) +H34</f>
        <v>0.50420023148148152</v>
      </c>
    </row>
    <row r="36" spans="1:8" s="8" customFormat="1" ht="12" x14ac:dyDescent="0.2">
      <c r="A36" s="11">
        <v>88</v>
      </c>
      <c r="B36" s="11">
        <f t="shared" si="7"/>
        <v>5.4000000000000057</v>
      </c>
      <c r="C36" s="8" t="s">
        <v>55</v>
      </c>
      <c r="D36" s="8" t="s">
        <v>54</v>
      </c>
      <c r="E36" s="8">
        <v>857</v>
      </c>
      <c r="F36" s="9">
        <f t="shared" si="8"/>
        <v>0.52009722222222232</v>
      </c>
      <c r="G36" s="9">
        <f t="shared" si="9"/>
        <v>0.51500462962962967</v>
      </c>
      <c r="H36" s="9">
        <f t="shared" si="10"/>
        <v>0.50995023148148155</v>
      </c>
    </row>
    <row r="37" spans="1:8" s="8" customFormat="1" ht="12" x14ac:dyDescent="0.2">
      <c r="A37" s="11">
        <v>92.4</v>
      </c>
      <c r="B37" s="11">
        <f t="shared" si="7"/>
        <v>4.4000000000000057</v>
      </c>
      <c r="C37" s="8" t="s">
        <v>56</v>
      </c>
      <c r="D37" s="8" t="s">
        <v>54</v>
      </c>
      <c r="E37" s="8">
        <v>864</v>
      </c>
      <c r="F37" s="9">
        <f t="shared" si="8"/>
        <v>0.52529166666666682</v>
      </c>
      <c r="G37" s="9">
        <f t="shared" si="9"/>
        <v>0.51994444444444454</v>
      </c>
      <c r="H37" s="9">
        <f t="shared" si="10"/>
        <v>0.51463541666666679</v>
      </c>
    </row>
    <row r="38" spans="1:8" s="8" customFormat="1" ht="12" x14ac:dyDescent="0.2">
      <c r="A38" s="11">
        <v>93.1</v>
      </c>
      <c r="B38" s="11">
        <f t="shared" si="7"/>
        <v>0.69999999999998863</v>
      </c>
      <c r="C38" s="8" t="s">
        <v>5</v>
      </c>
      <c r="D38" s="8" t="s">
        <v>54</v>
      </c>
      <c r="E38" s="8">
        <v>894</v>
      </c>
      <c r="F38" s="9">
        <f t="shared" si="8"/>
        <v>0.52611805555555569</v>
      </c>
      <c r="G38" s="9">
        <f t="shared" si="9"/>
        <v>0.52073032407407416</v>
      </c>
      <c r="H38" s="9">
        <f t="shared" si="10"/>
        <v>0.51538078703703716</v>
      </c>
    </row>
    <row r="39" spans="1:8" s="8" customFormat="1" ht="12" x14ac:dyDescent="0.2">
      <c r="A39" s="11">
        <v>95.6</v>
      </c>
      <c r="B39" s="11">
        <f t="shared" si="7"/>
        <v>2.5</v>
      </c>
      <c r="C39" s="15" t="s">
        <v>74</v>
      </c>
      <c r="D39" s="8" t="s">
        <v>54</v>
      </c>
      <c r="E39" s="8">
        <v>894</v>
      </c>
      <c r="F39" s="9">
        <f t="shared" si="8"/>
        <v>0.52906944444444459</v>
      </c>
      <c r="G39" s="9">
        <f t="shared" si="9"/>
        <v>0.52353703703703713</v>
      </c>
      <c r="H39" s="9">
        <f t="shared" si="10"/>
        <v>0.5180428240740742</v>
      </c>
    </row>
    <row r="40" spans="1:8" s="8" customFormat="1" ht="12" x14ac:dyDescent="0.2">
      <c r="A40" s="11">
        <v>96</v>
      </c>
      <c r="B40" s="11">
        <f t="shared" si="7"/>
        <v>0.40000000000000568</v>
      </c>
      <c r="C40" s="8" t="s">
        <v>5</v>
      </c>
      <c r="D40" s="8" t="s">
        <v>54</v>
      </c>
      <c r="E40" s="8">
        <v>889</v>
      </c>
      <c r="F40" s="9">
        <f t="shared" si="8"/>
        <v>0.5295416666666668</v>
      </c>
      <c r="G40" s="9">
        <f t="shared" si="9"/>
        <v>0.52398611111111126</v>
      </c>
      <c r="H40" s="9">
        <f t="shared" si="10"/>
        <v>0.51846875000000014</v>
      </c>
    </row>
    <row r="41" spans="1:8" s="8" customFormat="1" ht="12" x14ac:dyDescent="0.2">
      <c r="A41" s="11">
        <v>100.3</v>
      </c>
      <c r="B41" s="11">
        <f t="shared" si="7"/>
        <v>4.2999999999999972</v>
      </c>
      <c r="C41" s="8" t="s">
        <v>57</v>
      </c>
      <c r="D41" s="8" t="s">
        <v>54</v>
      </c>
      <c r="E41" s="8">
        <v>826</v>
      </c>
      <c r="F41" s="9">
        <f t="shared" si="8"/>
        <v>0.53461805555555564</v>
      </c>
      <c r="G41" s="9">
        <f t="shared" si="9"/>
        <v>0.5288136574074076</v>
      </c>
      <c r="H41" s="9">
        <f t="shared" si="10"/>
        <v>0.52304745370370387</v>
      </c>
    </row>
    <row r="42" spans="1:8" s="8" customFormat="1" ht="12" x14ac:dyDescent="0.2">
      <c r="A42" s="11">
        <v>104.3</v>
      </c>
      <c r="B42" s="11">
        <f t="shared" si="7"/>
        <v>4</v>
      </c>
      <c r="C42" s="8" t="s">
        <v>58</v>
      </c>
      <c r="D42" s="8" t="s">
        <v>59</v>
      </c>
      <c r="E42" s="8">
        <v>820</v>
      </c>
      <c r="F42" s="9">
        <f t="shared" si="8"/>
        <v>0.53934027777777782</v>
      </c>
      <c r="G42" s="9">
        <f t="shared" si="9"/>
        <v>0.53330439814814834</v>
      </c>
      <c r="H42" s="9">
        <f t="shared" si="10"/>
        <v>0.52730671296296316</v>
      </c>
    </row>
    <row r="43" spans="1:8" s="8" customFormat="1" ht="12" x14ac:dyDescent="0.2">
      <c r="A43" s="11">
        <v>104.4</v>
      </c>
      <c r="B43" s="11">
        <f t="shared" si="7"/>
        <v>0.10000000000000853</v>
      </c>
      <c r="C43" s="16" t="s">
        <v>75</v>
      </c>
      <c r="D43" s="8" t="s">
        <v>60</v>
      </c>
      <c r="E43" s="8">
        <v>820</v>
      </c>
      <c r="F43" s="9">
        <f t="shared" si="8"/>
        <v>0.53945833333333337</v>
      </c>
      <c r="G43" s="9">
        <f t="shared" si="9"/>
        <v>0.53341666666666687</v>
      </c>
      <c r="H43" s="9">
        <f t="shared" si="10"/>
        <v>0.52741319444444468</v>
      </c>
    </row>
    <row r="44" spans="1:8" s="8" customFormat="1" ht="12" x14ac:dyDescent="0.2">
      <c r="A44" s="8">
        <v>105</v>
      </c>
      <c r="B44" s="8">
        <f t="shared" si="7"/>
        <v>0.59999999999999432</v>
      </c>
      <c r="C44" s="8" t="s">
        <v>62</v>
      </c>
      <c r="D44" s="8" t="s">
        <v>61</v>
      </c>
      <c r="E44" s="8">
        <v>845</v>
      </c>
      <c r="F44" s="9">
        <f t="shared" si="8"/>
        <v>0.54016666666666668</v>
      </c>
      <c r="G44" s="9">
        <f t="shared" si="9"/>
        <v>0.53409027777777796</v>
      </c>
      <c r="H44" s="9">
        <f t="shared" si="10"/>
        <v>0.52805208333333353</v>
      </c>
    </row>
    <row r="45" spans="1:8" s="8" customFormat="1" ht="12" x14ac:dyDescent="0.2">
      <c r="A45" s="11">
        <v>125.1</v>
      </c>
      <c r="B45" s="11">
        <f t="shared" si="7"/>
        <v>20.099999999999994</v>
      </c>
      <c r="C45" s="8" t="s">
        <v>5</v>
      </c>
      <c r="D45" s="8" t="s">
        <v>61</v>
      </c>
      <c r="E45" s="8">
        <v>896</v>
      </c>
      <c r="F45" s="9">
        <f t="shared" si="8"/>
        <v>0.56389583333333337</v>
      </c>
      <c r="G45" s="9">
        <f t="shared" si="9"/>
        <v>0.55665625000000019</v>
      </c>
      <c r="H45" s="9">
        <f t="shared" si="10"/>
        <v>0.5494548611111113</v>
      </c>
    </row>
    <row r="46" spans="1:8" s="8" customFormat="1" ht="12" x14ac:dyDescent="0.2">
      <c r="A46" s="11">
        <v>127.4</v>
      </c>
      <c r="B46" s="11">
        <f t="shared" si="7"/>
        <v>2.3000000000000114</v>
      </c>
      <c r="C46" s="8" t="s">
        <v>5</v>
      </c>
      <c r="D46" s="8" t="s">
        <v>61</v>
      </c>
      <c r="E46" s="8">
        <v>789</v>
      </c>
      <c r="F46" s="9">
        <f t="shared" si="8"/>
        <v>0.56661111111111118</v>
      </c>
      <c r="G46" s="9">
        <f t="shared" si="9"/>
        <v>0.5592384259259261</v>
      </c>
      <c r="H46" s="9">
        <f t="shared" si="10"/>
        <v>0.55190393518518543</v>
      </c>
    </row>
    <row r="47" spans="1:8" s="13" customFormat="1" ht="12" x14ac:dyDescent="0.2">
      <c r="A47" s="11">
        <v>130.5</v>
      </c>
      <c r="B47" s="11">
        <f t="shared" si="7"/>
        <v>3.0999999999999943</v>
      </c>
      <c r="C47" s="8" t="s">
        <v>63</v>
      </c>
      <c r="D47" s="8" t="s">
        <v>61</v>
      </c>
      <c r="E47" s="8">
        <v>806</v>
      </c>
      <c r="F47" s="9">
        <f t="shared" si="8"/>
        <v>0.57027083333333339</v>
      </c>
      <c r="G47" s="9">
        <f t="shared" si="9"/>
        <v>0.56271875000000016</v>
      </c>
      <c r="H47" s="9">
        <f t="shared" si="10"/>
        <v>0.55520486111111134</v>
      </c>
    </row>
    <row r="48" spans="1:8" s="8" customFormat="1" ht="12" x14ac:dyDescent="0.2">
      <c r="A48" s="11">
        <v>131.5</v>
      </c>
      <c r="B48" s="11">
        <f t="shared" si="7"/>
        <v>1</v>
      </c>
      <c r="C48" s="8" t="s">
        <v>64</v>
      </c>
      <c r="D48" s="8" t="s">
        <v>22</v>
      </c>
      <c r="E48" s="8">
        <v>777</v>
      </c>
      <c r="F48" s="9">
        <f t="shared" si="8"/>
        <v>0.57145138888888891</v>
      </c>
      <c r="G48" s="9">
        <f t="shared" si="9"/>
        <v>0.56384143518518537</v>
      </c>
      <c r="H48" s="9">
        <f t="shared" si="10"/>
        <v>0.55626967592592613</v>
      </c>
    </row>
    <row r="49" spans="1:8" s="8" customFormat="1" ht="12" x14ac:dyDescent="0.2">
      <c r="A49" s="11">
        <v>131.6</v>
      </c>
      <c r="B49" s="11">
        <f t="shared" si="7"/>
        <v>9.9999999999994316E-2</v>
      </c>
      <c r="C49" s="8" t="s">
        <v>23</v>
      </c>
      <c r="D49" s="8" t="s">
        <v>6</v>
      </c>
      <c r="E49" s="8">
        <v>777</v>
      </c>
      <c r="F49" s="9">
        <f t="shared" si="8"/>
        <v>0.57156944444444446</v>
      </c>
      <c r="G49" s="9">
        <f t="shared" si="9"/>
        <v>0.5639537037037039</v>
      </c>
      <c r="H49" s="9">
        <f t="shared" si="10"/>
        <v>0.55637615740740765</v>
      </c>
    </row>
    <row r="50" spans="1:8" s="8" customFormat="1" ht="12" x14ac:dyDescent="0.2">
      <c r="A50" s="11">
        <v>132</v>
      </c>
      <c r="B50" s="11">
        <f t="shared" si="7"/>
        <v>0.40000000000000568</v>
      </c>
      <c r="C50" s="8" t="s">
        <v>71</v>
      </c>
      <c r="D50" s="8" t="s">
        <v>6</v>
      </c>
      <c r="E50" s="8">
        <v>779</v>
      </c>
      <c r="F50" s="9">
        <f t="shared" si="8"/>
        <v>0.57204166666666667</v>
      </c>
      <c r="G50" s="9">
        <f t="shared" si="9"/>
        <v>0.56440277777777803</v>
      </c>
      <c r="H50" s="9">
        <f t="shared" si="10"/>
        <v>0.55680208333333359</v>
      </c>
    </row>
    <row r="51" spans="1:8" s="8" customFormat="1" ht="12" x14ac:dyDescent="0.2">
      <c r="A51" s="11">
        <v>132.30000000000001</v>
      </c>
      <c r="B51" s="11">
        <f t="shared" si="7"/>
        <v>0.30000000000001137</v>
      </c>
      <c r="C51" s="8" t="s">
        <v>70</v>
      </c>
      <c r="D51" s="8" t="s">
        <v>6</v>
      </c>
      <c r="E51" s="8">
        <v>779</v>
      </c>
      <c r="F51" s="9">
        <f t="shared" si="8"/>
        <v>0.57239583333333333</v>
      </c>
      <c r="G51" s="9">
        <f t="shared" si="9"/>
        <v>0.56473958333333363</v>
      </c>
      <c r="H51" s="9">
        <f t="shared" si="10"/>
        <v>0.55712152777777801</v>
      </c>
    </row>
    <row r="52" spans="1:8" s="8" customFormat="1" ht="12" x14ac:dyDescent="0.2">
      <c r="A52" s="11">
        <v>133</v>
      </c>
      <c r="B52" s="11">
        <f t="shared" si="7"/>
        <v>0.69999999999998863</v>
      </c>
      <c r="C52" s="8" t="s">
        <v>24</v>
      </c>
      <c r="D52" s="8" t="s">
        <v>25</v>
      </c>
      <c r="E52" s="8">
        <v>798</v>
      </c>
      <c r="F52" s="9">
        <f t="shared" si="8"/>
        <v>0.57322222222222219</v>
      </c>
      <c r="G52" s="9">
        <f t="shared" si="9"/>
        <v>0.56552546296296324</v>
      </c>
      <c r="H52" s="9">
        <f t="shared" si="10"/>
        <v>0.55786689814814838</v>
      </c>
    </row>
    <row r="53" spans="1:8" s="8" customFormat="1" ht="12" x14ac:dyDescent="0.2">
      <c r="A53" s="11">
        <v>133.1</v>
      </c>
      <c r="B53" s="11">
        <f t="shared" si="7"/>
        <v>9.9999999999994316E-2</v>
      </c>
      <c r="C53" s="8" t="s">
        <v>26</v>
      </c>
      <c r="D53" s="8" t="s">
        <v>25</v>
      </c>
      <c r="E53" s="8">
        <v>796</v>
      </c>
      <c r="F53" s="9">
        <f t="shared" si="8"/>
        <v>0.57334027777777774</v>
      </c>
      <c r="G53" s="9">
        <f t="shared" si="9"/>
        <v>0.56563773148148178</v>
      </c>
      <c r="H53" s="9">
        <f t="shared" si="10"/>
        <v>0.5579733796296299</v>
      </c>
    </row>
    <row r="54" spans="1:8" s="13" customFormat="1" ht="12" x14ac:dyDescent="0.2">
      <c r="A54" s="11">
        <v>133.5</v>
      </c>
      <c r="B54" s="11">
        <f t="shared" si="7"/>
        <v>0.40000000000000568</v>
      </c>
      <c r="C54" s="8" t="s">
        <v>27</v>
      </c>
      <c r="D54" s="8" t="s">
        <v>28</v>
      </c>
      <c r="E54" s="8">
        <v>805</v>
      </c>
      <c r="F54" s="9">
        <f t="shared" si="8"/>
        <v>0.57381249999999995</v>
      </c>
      <c r="G54" s="9">
        <f t="shared" si="9"/>
        <v>0.56608680555555591</v>
      </c>
      <c r="H54" s="9">
        <f t="shared" si="10"/>
        <v>0.55839930555555584</v>
      </c>
    </row>
    <row r="55" spans="1:8" s="8" customFormat="1" x14ac:dyDescent="0.2">
      <c r="A55" s="11">
        <v>133.69999999999999</v>
      </c>
      <c r="B55" s="11">
        <f t="shared" si="7"/>
        <v>0.19999999999998863</v>
      </c>
      <c r="C55" s="1" t="s">
        <v>29</v>
      </c>
      <c r="D55" s="1" t="s">
        <v>30</v>
      </c>
      <c r="E55" s="1">
        <v>806</v>
      </c>
      <c r="F55" s="9">
        <f t="shared" si="8"/>
        <v>0.57404861111111105</v>
      </c>
      <c r="G55" s="9">
        <f t="shared" si="9"/>
        <v>0.56631134259259297</v>
      </c>
      <c r="H55" s="9">
        <f t="shared" si="10"/>
        <v>0.55861226851851875</v>
      </c>
    </row>
    <row r="56" spans="1:8" s="8" customFormat="1" ht="12" x14ac:dyDescent="0.2">
      <c r="A56" s="11"/>
      <c r="B56" s="11"/>
      <c r="F56" s="9"/>
      <c r="G56" s="9"/>
      <c r="H56" s="9"/>
    </row>
    <row r="57" spans="1:8" s="8" customFormat="1" ht="12" x14ac:dyDescent="0.2">
      <c r="A57" s="11"/>
      <c r="B57" s="11"/>
      <c r="F57" s="9"/>
      <c r="G57" s="9"/>
      <c r="H57" s="9"/>
    </row>
    <row r="58" spans="1:8" s="8" customFormat="1" ht="12" x14ac:dyDescent="0.2">
      <c r="A58" s="11"/>
      <c r="B58" s="11"/>
      <c r="F58" s="9"/>
      <c r="G58" s="9"/>
      <c r="H58" s="9"/>
    </row>
    <row r="59" spans="1:8" s="8" customFormat="1" ht="12" x14ac:dyDescent="0.2">
      <c r="A59" s="11"/>
      <c r="B59" s="11"/>
      <c r="F59" s="9"/>
      <c r="G59" s="9"/>
      <c r="H59" s="9"/>
    </row>
    <row r="60" spans="1:8" s="8" customFormat="1" ht="12" x14ac:dyDescent="0.2">
      <c r="A60" s="11"/>
      <c r="B60" s="11"/>
      <c r="F60" s="9"/>
      <c r="G60" s="9"/>
      <c r="H60" s="9"/>
    </row>
    <row r="61" spans="1:8" s="8" customFormat="1" ht="12" x14ac:dyDescent="0.2">
      <c r="A61" s="11"/>
      <c r="B61" s="11"/>
      <c r="F61" s="9"/>
      <c r="G61" s="9"/>
      <c r="H61" s="9"/>
    </row>
    <row r="62" spans="1:8" s="8" customFormat="1" ht="12" x14ac:dyDescent="0.2">
      <c r="A62" s="11"/>
      <c r="B62" s="11"/>
      <c r="F62" s="9"/>
      <c r="G62" s="9"/>
      <c r="H62" s="9"/>
    </row>
    <row r="63" spans="1:8" s="8" customFormat="1" ht="12" x14ac:dyDescent="0.2">
      <c r="A63" s="11"/>
      <c r="B63" s="11"/>
      <c r="F63" s="9"/>
      <c r="G63" s="9"/>
      <c r="H63" s="9"/>
    </row>
    <row r="64" spans="1:8" s="13" customFormat="1" ht="12" x14ac:dyDescent="0.2">
      <c r="A64" s="11"/>
      <c r="B64" s="11"/>
      <c r="C64" s="8"/>
      <c r="D64" s="8"/>
      <c r="E64" s="8"/>
      <c r="F64" s="9"/>
      <c r="G64" s="9"/>
      <c r="H64" s="9"/>
    </row>
    <row r="65" spans="1:8" s="8" customFormat="1" ht="12" x14ac:dyDescent="0.2">
      <c r="A65" s="11"/>
      <c r="B65" s="11"/>
      <c r="F65" s="9"/>
      <c r="G65" s="9"/>
      <c r="H65" s="9"/>
    </row>
    <row r="66" spans="1:8" s="8" customFormat="1" ht="12" x14ac:dyDescent="0.2">
      <c r="A66" s="11"/>
      <c r="B66" s="11"/>
      <c r="F66" s="9"/>
      <c r="G66" s="9"/>
      <c r="H66" s="9"/>
    </row>
    <row r="67" spans="1:8" s="13" customFormat="1" ht="12" x14ac:dyDescent="0.2">
      <c r="A67" s="11"/>
      <c r="B67" s="11"/>
      <c r="C67" s="8"/>
      <c r="D67" s="8"/>
      <c r="E67" s="8"/>
      <c r="F67" s="9"/>
      <c r="G67" s="9"/>
      <c r="H67" s="9"/>
    </row>
    <row r="68" spans="1:8" s="8" customFormat="1" ht="12" x14ac:dyDescent="0.2">
      <c r="A68" s="11"/>
      <c r="B68" s="11"/>
      <c r="F68" s="9"/>
      <c r="G68" s="9"/>
      <c r="H68" s="9"/>
    </row>
    <row r="69" spans="1:8" s="8" customFormat="1" ht="12" x14ac:dyDescent="0.2">
      <c r="A69" s="11"/>
      <c r="B69" s="11"/>
      <c r="F69" s="9"/>
      <c r="G69" s="9"/>
      <c r="H69" s="9"/>
    </row>
    <row r="70" spans="1:8" s="8" customFormat="1" ht="12" x14ac:dyDescent="0.2">
      <c r="A70" s="11"/>
      <c r="B70" s="11"/>
      <c r="F70" s="9"/>
      <c r="G70" s="9"/>
      <c r="H70" s="9"/>
    </row>
    <row r="71" spans="1:8" s="8" customFormat="1" ht="12" x14ac:dyDescent="0.2">
      <c r="A71" s="11"/>
      <c r="B71" s="11"/>
      <c r="F71" s="9"/>
      <c r="G71" s="9"/>
      <c r="H71" s="9"/>
    </row>
    <row r="72" spans="1:8" s="8" customFormat="1" ht="12" x14ac:dyDescent="0.2">
      <c r="A72" s="11"/>
      <c r="B72" s="11"/>
      <c r="F72" s="9"/>
      <c r="G72" s="9"/>
      <c r="H72" s="9"/>
    </row>
    <row r="73" spans="1:8" s="8" customFormat="1" ht="12" x14ac:dyDescent="0.2">
      <c r="A73" s="11"/>
      <c r="B73" s="11"/>
      <c r="F73" s="9"/>
      <c r="G73" s="9"/>
      <c r="H73" s="9"/>
    </row>
    <row r="74" spans="1:8" s="8" customFormat="1" ht="12" x14ac:dyDescent="0.2">
      <c r="A74" s="11"/>
      <c r="B74" s="11"/>
      <c r="F74" s="9"/>
      <c r="G74" s="9"/>
      <c r="H74" s="9"/>
    </row>
    <row r="75" spans="1:8" s="8" customFormat="1" ht="12" x14ac:dyDescent="0.2">
      <c r="A75" s="11"/>
      <c r="B75" s="11"/>
      <c r="F75" s="9"/>
      <c r="G75" s="9"/>
      <c r="H75" s="9"/>
    </row>
    <row r="76" spans="1:8" x14ac:dyDescent="0.2">
      <c r="A76" s="3"/>
      <c r="B76" s="3"/>
      <c r="G76" s="2"/>
      <c r="H76" s="2"/>
    </row>
    <row r="77" spans="1:8" x14ac:dyDescent="0.2">
      <c r="A77" s="3"/>
      <c r="B77" s="3"/>
      <c r="G77" s="2"/>
      <c r="H77" s="2"/>
    </row>
    <row r="78" spans="1:8" x14ac:dyDescent="0.2">
      <c r="A78" s="3"/>
      <c r="B78" s="3"/>
      <c r="G78" s="2"/>
      <c r="H78" s="2"/>
    </row>
    <row r="79" spans="1:8" x14ac:dyDescent="0.2">
      <c r="A79" s="3"/>
      <c r="B79" s="3"/>
      <c r="G79" s="2"/>
      <c r="H79" s="2"/>
    </row>
    <row r="80" spans="1:8" x14ac:dyDescent="0.2">
      <c r="A80" s="3"/>
      <c r="B80" s="3"/>
      <c r="F80" s="4"/>
      <c r="G80" s="4"/>
      <c r="H80" s="4"/>
    </row>
    <row r="81" spans="1:8" x14ac:dyDescent="0.2">
      <c r="A81" s="3"/>
      <c r="B81" s="3"/>
      <c r="F81" s="4"/>
      <c r="G81" s="4"/>
      <c r="H81" s="4"/>
    </row>
    <row r="82" spans="1:8" x14ac:dyDescent="0.2">
      <c r="A82" s="3"/>
      <c r="B82" s="3"/>
      <c r="F82" s="4"/>
      <c r="G82" s="4"/>
      <c r="H82" s="4"/>
    </row>
    <row r="83" spans="1:8" x14ac:dyDescent="0.2">
      <c r="A83" s="3"/>
      <c r="B83" s="3"/>
      <c r="F83" s="4"/>
      <c r="G83" s="4"/>
      <c r="H83" s="4"/>
    </row>
  </sheetData>
  <mergeCells count="4">
    <mergeCell ref="C2:E2"/>
    <mergeCell ref="C3:E3"/>
    <mergeCell ref="C4:E4"/>
    <mergeCell ref="C1:D1"/>
  </mergeCells>
  <phoneticPr fontId="3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Sergio</cp:lastModifiedBy>
  <cp:lastPrinted>2024-07-15T21:11:26Z</cp:lastPrinted>
  <dcterms:created xsi:type="dcterms:W3CDTF">2018-01-02T21:45:55Z</dcterms:created>
  <dcterms:modified xsi:type="dcterms:W3CDTF">2024-09-02T16:51:57Z</dcterms:modified>
</cp:coreProperties>
</file>